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ova\OneDrive\Área de Trabalho\"/>
    </mc:Choice>
  </mc:AlternateContent>
  <bookViews>
    <workbookView xWindow="0" yWindow="0" windowWidth="28800" windowHeight="12330"/>
  </bookViews>
  <sheets>
    <sheet name="Água " sheetId="1" r:id="rId1"/>
    <sheet name="Planilha3" sheetId="4" r:id="rId2"/>
    <sheet name="análise " sheetId="3" r:id="rId3"/>
  </sheets>
  <calcPr calcId="181029"/>
  <pivotCaches>
    <pivotCache cacheId="0" r:id="rId4"/>
  </pivotCaches>
</workbook>
</file>

<file path=xl/calcChain.xml><?xml version="1.0" encoding="utf-8"?>
<calcChain xmlns="http://schemas.openxmlformats.org/spreadsheetml/2006/main">
  <c r="D9" i="4" l="1"/>
  <c r="D5" i="4"/>
  <c r="D6" i="4"/>
  <c r="D7" i="4"/>
  <c r="D8" i="4"/>
  <c r="M24" i="1"/>
  <c r="M23" i="1"/>
  <c r="M22" i="1"/>
  <c r="M21" i="1"/>
  <c r="M20" i="1"/>
  <c r="L24" i="1"/>
  <c r="L23" i="1"/>
  <c r="L22" i="1"/>
  <c r="L21" i="1"/>
  <c r="L20" i="1"/>
  <c r="E22" i="1"/>
  <c r="F22" i="1"/>
  <c r="G22" i="1"/>
  <c r="G20" i="1"/>
  <c r="E21" i="1"/>
  <c r="F21" i="1"/>
  <c r="G21" i="1"/>
  <c r="E20" i="1"/>
  <c r="F20" i="1"/>
  <c r="E19" i="1"/>
  <c r="F19" i="1"/>
  <c r="G19" i="1"/>
  <c r="E18" i="1"/>
  <c r="F18" i="1"/>
  <c r="G18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<sst xmlns="http://schemas.openxmlformats.org/spreadsheetml/2006/main" count="183" uniqueCount="94">
  <si>
    <t>Água</t>
  </si>
  <si>
    <t>Gás</t>
  </si>
  <si>
    <t>Bairro</t>
  </si>
  <si>
    <t>Estabelecimento de Venda</t>
  </si>
  <si>
    <t>Endereço</t>
  </si>
  <si>
    <t>Marca e Preço R$</t>
  </si>
  <si>
    <t>Preço</t>
  </si>
  <si>
    <t>Indaiá</t>
  </si>
  <si>
    <t>Savoy</t>
  </si>
  <si>
    <t>Santa Vitória</t>
  </si>
  <si>
    <t>Sublime</t>
  </si>
  <si>
    <t xml:space="preserve">                     </t>
  </si>
  <si>
    <t xml:space="preserve">À vista </t>
  </si>
  <si>
    <t xml:space="preserve">Cartão </t>
  </si>
  <si>
    <t>Alto Branco</t>
  </si>
  <si>
    <t>Rua Manoel Tavares, 1301.</t>
  </si>
  <si>
    <t xml:space="preserve">Alto Branco </t>
  </si>
  <si>
    <t xml:space="preserve">Assis Gás </t>
  </si>
  <si>
    <t>Rua Manoel Tavares, 894</t>
  </si>
  <si>
    <t xml:space="preserve">Skinão Gás </t>
  </si>
  <si>
    <t>Rua Manoel Tavares, 894.</t>
  </si>
  <si>
    <t>Bodocongó</t>
  </si>
  <si>
    <t xml:space="preserve">Emergência Gás </t>
  </si>
  <si>
    <t>Rua Florípedes Coutinho, 403.</t>
  </si>
  <si>
    <t>Alô Gás</t>
  </si>
  <si>
    <t>Rua Antônio José Santiago, 96.</t>
  </si>
  <si>
    <t>Catolé</t>
  </si>
  <si>
    <t>Emergência Gás</t>
  </si>
  <si>
    <t>Queiroz Gás</t>
  </si>
  <si>
    <t>Rua Olegário Mariano, 32 Fundos.</t>
  </si>
  <si>
    <t>Centenário</t>
  </si>
  <si>
    <t>Novinho Gás</t>
  </si>
  <si>
    <t>Av. Mal. Floriano Peixoto, 970.</t>
  </si>
  <si>
    <t xml:space="preserve">Shopping do Gás </t>
  </si>
  <si>
    <t xml:space="preserve">Rua Gen. Conrobert, 183. </t>
  </si>
  <si>
    <t>Centro</t>
  </si>
  <si>
    <t>Dep. Casa Grande Barbosa e Ferreira e Cia Ltda.</t>
  </si>
  <si>
    <t>Rua Quebra Quilos, 34.</t>
  </si>
  <si>
    <t>Cruzeiro</t>
  </si>
  <si>
    <t>Menor Preço Supermercado</t>
  </si>
  <si>
    <t xml:space="preserve">Rua Pres. Costa e Silva, 1780. </t>
  </si>
  <si>
    <t>Jardim Paulistano</t>
  </si>
  <si>
    <t xml:space="preserve">Mercadinho Vitória </t>
  </si>
  <si>
    <t>Rua Francisco Ernesto do Rego, 2176.</t>
  </si>
  <si>
    <t>Jardim Verdejante</t>
  </si>
  <si>
    <t>Everaldo Gás</t>
  </si>
  <si>
    <t>Av. Francisco Lopes de Almeida, 25.</t>
  </si>
  <si>
    <t xml:space="preserve">José Pinheiro </t>
  </si>
  <si>
    <t xml:space="preserve">Central Gás </t>
  </si>
  <si>
    <t>Rua Fernando Vieira, 501.</t>
  </si>
  <si>
    <t xml:space="preserve">Casa de Gás e Água kuka </t>
  </si>
  <si>
    <t>Rua Fernandes Vieira, 529.</t>
  </si>
  <si>
    <t>José Pinheiro</t>
  </si>
  <si>
    <t>Malvinas</t>
  </si>
  <si>
    <t xml:space="preserve">Ligeirinho Gás </t>
  </si>
  <si>
    <t>Rua Querubina Pereira dos Santos, 6.</t>
  </si>
  <si>
    <t>Monte Castelo</t>
  </si>
  <si>
    <t>Manos Gás</t>
  </si>
  <si>
    <t>Rua Chile 149.</t>
  </si>
  <si>
    <t>Sandra Cavalcante</t>
  </si>
  <si>
    <t>GS Gás</t>
  </si>
  <si>
    <t>Av. Sen. Argemiro de Figueiredo, 1280.</t>
  </si>
  <si>
    <t>Rota da Água</t>
  </si>
  <si>
    <t>Rua da Independência, 481.</t>
  </si>
  <si>
    <t>Tambor</t>
  </si>
  <si>
    <t xml:space="preserve">Revendedora de Gás do Brasil Ltda. </t>
  </si>
  <si>
    <t>Av. Jornalista Assis Chateaubriand, 1795.</t>
  </si>
  <si>
    <t>-</t>
  </si>
  <si>
    <t xml:space="preserve">Manos Gás </t>
  </si>
  <si>
    <t>5,00.</t>
  </si>
  <si>
    <t>NT</t>
  </si>
  <si>
    <t xml:space="preserve">Prata </t>
  </si>
  <si>
    <t>Menor preço (R$)</t>
  </si>
  <si>
    <t>Maior preço (R$)</t>
  </si>
  <si>
    <t>Diferença (R$)</t>
  </si>
  <si>
    <t>Preço médio (R$)</t>
  </si>
  <si>
    <t>Variação(%)</t>
  </si>
  <si>
    <t xml:space="preserve">Indaiá </t>
  </si>
  <si>
    <t xml:space="preserve">Sublime </t>
  </si>
  <si>
    <t xml:space="preserve"> </t>
  </si>
  <si>
    <t xml:space="preserve">Marca </t>
  </si>
  <si>
    <t>Estabelecimento</t>
  </si>
  <si>
    <t>Preço (R$)</t>
  </si>
  <si>
    <t xml:space="preserve">prata </t>
  </si>
  <si>
    <t xml:space="preserve">Santa Vitória </t>
  </si>
  <si>
    <t xml:space="preserve">Preço </t>
  </si>
  <si>
    <t>Cod</t>
  </si>
  <si>
    <t>Soma de Cod</t>
  </si>
  <si>
    <t>Rótulos de Linha</t>
  </si>
  <si>
    <t>Total Geral</t>
  </si>
  <si>
    <t xml:space="preserve">Percentual de estabelecimentos amostrados </t>
  </si>
  <si>
    <t xml:space="preserve">Número de estabelecimentos amostrados </t>
  </si>
  <si>
    <t>å</t>
  </si>
  <si>
    <t>Preço(R$)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</si>
</sst>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19" x14ac:knownFonts="1">
    <font>
      <sz val="11"/>
      <color rgb="FF000000"/>
      <name val="Calibri"/>
    </font>
    <font>
      <b/>
      <sz val="14"/>
      <color rgb="FFFFFFFF"/>
      <name val="Calibri"/>
    </font>
    <font>
      <sz val="11"/>
      <name val="Calibri"/>
    </font>
    <font>
      <b/>
      <sz val="13"/>
      <color rgb="FFFFFFFF"/>
      <name val="Calibri"/>
    </font>
    <font>
      <b/>
      <sz val="12"/>
      <color rgb="FFFFFFFF"/>
      <name val="Calibri"/>
    </font>
    <font>
      <b/>
      <sz val="11"/>
      <color rgb="FFFFFFFF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0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/>
    <xf numFmtId="164" fontId="2" fillId="0" borderId="1" xfId="0" applyNumberFormat="1" applyFont="1" applyBorder="1" applyAlignment="1"/>
    <xf numFmtId="0" fontId="7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6" xfId="0" applyFont="1" applyBorder="1" applyAlignment="1"/>
    <xf numFmtId="0" fontId="11" fillId="2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/>
    <xf numFmtId="0" fontId="9" fillId="0" borderId="0" xfId="0" applyFont="1" applyAlignment="1"/>
    <xf numFmtId="0" fontId="14" fillId="5" borderId="1" xfId="0" applyFont="1" applyFill="1" applyBorder="1" applyAlignment="1">
      <alignment horizontal="left" vertical="center"/>
    </xf>
    <xf numFmtId="164" fontId="0" fillId="5" borderId="1" xfId="0" applyNumberFormat="1" applyFont="1" applyFill="1" applyBorder="1" applyAlignment="1"/>
    <xf numFmtId="10" fontId="0" fillId="5" borderId="1" xfId="1" applyNumberFormat="1" applyFont="1" applyFill="1" applyBorder="1" applyAlignment="1"/>
    <xf numFmtId="164" fontId="10" fillId="5" borderId="1" xfId="0" applyNumberFormat="1" applyFont="1" applyFill="1" applyBorder="1" applyAlignment="1">
      <alignment horizontal="right" vertical="center"/>
    </xf>
    <xf numFmtId="0" fontId="0" fillId="6" borderId="1" xfId="0" applyFont="1" applyFill="1" applyBorder="1" applyAlignment="1"/>
    <xf numFmtId="0" fontId="9" fillId="6" borderId="1" xfId="0" applyFont="1" applyFill="1" applyBorder="1" applyAlignment="1"/>
    <xf numFmtId="164" fontId="14" fillId="0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/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8" fontId="16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pivotButton="1" applyFont="1" applyAlignment="1"/>
    <xf numFmtId="164" fontId="0" fillId="0" borderId="0" xfId="0" applyNumberFormat="1" applyFont="1" applyAlignment="1">
      <alignment horizontal="left"/>
    </xf>
    <xf numFmtId="0" fontId="0" fillId="0" borderId="1" xfId="0" applyNumberFormat="1" applyFont="1" applyBorder="1" applyAlignment="1"/>
    <xf numFmtId="164" fontId="0" fillId="0" borderId="2" xfId="0" applyNumberFormat="1" applyFont="1" applyBorder="1" applyAlignment="1">
      <alignment horizontal="left"/>
    </xf>
    <xf numFmtId="9" fontId="0" fillId="0" borderId="3" xfId="1" applyFont="1" applyBorder="1" applyAlignment="1"/>
    <xf numFmtId="0" fontId="9" fillId="6" borderId="2" xfId="0" applyFont="1" applyFill="1" applyBorder="1" applyAlignment="1"/>
    <xf numFmtId="0" fontId="9" fillId="6" borderId="3" xfId="0" applyFont="1" applyFill="1" applyBorder="1" applyAlignment="1"/>
    <xf numFmtId="0" fontId="18" fillId="6" borderId="2" xfId="0" applyFont="1" applyFill="1" applyBorder="1" applyAlignment="1"/>
    <xf numFmtId="0" fontId="0" fillId="6" borderId="1" xfId="0" applyNumberFormat="1" applyFont="1" applyFill="1" applyBorder="1" applyAlignment="1"/>
    <xf numFmtId="9" fontId="0" fillId="6" borderId="3" xfId="0" applyNumberFormat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/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7" fillId="0" borderId="1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R$&quot;\ #,##0.00"/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Preço médio (R$)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'!$F$7:$I$7</c:f>
              <c:strCache>
                <c:ptCount val="4"/>
                <c:pt idx="0">
                  <c:v>Indaiá</c:v>
                </c:pt>
                <c:pt idx="1">
                  <c:v>Savoy</c:v>
                </c:pt>
                <c:pt idx="2">
                  <c:v>Santa Vitória</c:v>
                </c:pt>
                <c:pt idx="3">
                  <c:v>Sublime</c:v>
                </c:pt>
              </c:strCache>
            </c:strRef>
          </c:cat>
          <c:val>
            <c:numRef>
              <c:f>'análise '!$F$8:$I$8</c:f>
              <c:numCache>
                <c:formatCode>"R$"\ #,##0.00</c:formatCode>
                <c:ptCount val="4"/>
                <c:pt idx="0">
                  <c:v>11.6</c:v>
                </c:pt>
                <c:pt idx="1">
                  <c:v>5.5</c:v>
                </c:pt>
                <c:pt idx="2">
                  <c:v>5.416666666666667</c:v>
                </c:pt>
                <c:pt idx="3">
                  <c:v>7.0769230769230766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8-4F4B-BD36-269BEB964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479008"/>
        <c:axId val="689251696"/>
      </c:barChart>
      <c:catAx>
        <c:axId val="69247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9251696"/>
        <c:crosses val="autoZero"/>
        <c:auto val="1"/>
        <c:lblAlgn val="ctr"/>
        <c:lblOffset val="100"/>
        <c:noMultiLvlLbl val="0"/>
      </c:catAx>
      <c:valAx>
        <c:axId val="6892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24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9</xdr:row>
      <xdr:rowOff>52387</xdr:rowOff>
    </xdr:from>
    <xdr:to>
      <xdr:col>10</xdr:col>
      <xdr:colOff>295275</xdr:colOff>
      <xdr:row>23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E5AE83-34B3-46E2-8EB5-23AA34FBF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ago Almeida de Oliveira" refreshedDate="44334.60174953704" createdVersion="7" refreshedVersion="7" minRefreshableVersion="3" recordCount="16">
  <cacheSource type="worksheet">
    <worksheetSource name="Tabela1"/>
  </cacheSource>
  <cacheFields count="2">
    <cacheField name="Preço " numFmtId="164">
      <sharedItems containsSemiMixedTypes="0" containsString="0" containsNumber="1" containsInteger="1" minValue="79" maxValue="90" count="4">
        <n v="85"/>
        <n v="88"/>
        <n v="90"/>
        <n v="79"/>
      </sharedItems>
    </cacheField>
    <cacheField name="Cod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n v="1"/>
  </r>
  <r>
    <x v="1"/>
    <n v="1"/>
  </r>
  <r>
    <x v="1"/>
    <n v="1"/>
  </r>
  <r>
    <x v="1"/>
    <n v="1"/>
  </r>
  <r>
    <x v="0"/>
    <n v="1"/>
  </r>
  <r>
    <x v="0"/>
    <n v="1"/>
  </r>
  <r>
    <x v="0"/>
    <n v="1"/>
  </r>
  <r>
    <x v="2"/>
    <n v="1"/>
  </r>
  <r>
    <x v="2"/>
    <n v="1"/>
  </r>
  <r>
    <x v="0"/>
    <n v="1"/>
  </r>
  <r>
    <x v="0"/>
    <n v="1"/>
  </r>
  <r>
    <x v="0"/>
    <n v="1"/>
  </r>
  <r>
    <x v="0"/>
    <n v="1"/>
  </r>
  <r>
    <x v="0"/>
    <n v="1"/>
  </r>
  <r>
    <x v="3"/>
    <n v="1"/>
  </r>
  <r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5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N8:O13" firstHeaderRow="1" firstDataRow="1" firstDataCol="1"/>
  <pivotFields count="2">
    <pivotField axis="axisRow" numFmtId="164" showAll="0">
      <items count="5">
        <item x="3"/>
        <item x="0"/>
        <item x="1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a de Cod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a1" displayName="Tabela1" ref="I7:J23" totalsRowShown="0" headerRowDxfId="1">
  <autoFilter ref="I7:J23"/>
  <tableColumns count="2">
    <tableColumn id="1" name="Preço " dataDxfId="0"/>
    <tableColumn id="2" name="C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="115" zoomScaleNormal="115" workbookViewId="0">
      <selection activeCell="I30" sqref="I30"/>
    </sheetView>
  </sheetViews>
  <sheetFormatPr defaultColWidth="14.42578125" defaultRowHeight="15" customHeight="1" x14ac:dyDescent="0.25"/>
  <cols>
    <col min="1" max="1" width="20.85546875" bestFit="1" customWidth="1"/>
    <col min="2" max="2" width="48.85546875" bestFit="1" customWidth="1"/>
    <col min="3" max="3" width="39.28515625" bestFit="1" customWidth="1"/>
    <col min="4" max="4" width="20.42578125" customWidth="1"/>
    <col min="5" max="5" width="11.5703125" customWidth="1"/>
    <col min="6" max="6" width="16.28515625" customWidth="1"/>
    <col min="7" max="7" width="11.7109375" customWidth="1"/>
    <col min="8" max="8" width="8.7109375" customWidth="1"/>
    <col min="9" max="9" width="20.5703125" customWidth="1"/>
    <col min="10" max="10" width="38.28515625" customWidth="1"/>
    <col min="11" max="11" width="48" customWidth="1"/>
  </cols>
  <sheetData>
    <row r="1" spans="1:13" ht="14.25" customHeight="1" thickBot="1" x14ac:dyDescent="0.35">
      <c r="A1" s="58" t="s">
        <v>0</v>
      </c>
      <c r="B1" s="58"/>
      <c r="C1" s="58"/>
      <c r="D1" s="58"/>
      <c r="E1" s="58"/>
      <c r="F1" s="58"/>
      <c r="G1" s="58"/>
      <c r="H1" s="1"/>
      <c r="I1" s="51" t="s">
        <v>1</v>
      </c>
      <c r="J1" s="52"/>
      <c r="K1" s="52"/>
      <c r="L1" s="52"/>
      <c r="M1" s="53"/>
    </row>
    <row r="2" spans="1:13" ht="14.25" customHeight="1" thickBot="1" x14ac:dyDescent="0.3">
      <c r="A2" s="56" t="s">
        <v>2</v>
      </c>
      <c r="B2" s="56" t="s">
        <v>3</v>
      </c>
      <c r="C2" s="56" t="s">
        <v>4</v>
      </c>
      <c r="D2" s="58" t="s">
        <v>5</v>
      </c>
      <c r="E2" s="58"/>
      <c r="F2" s="58"/>
      <c r="G2" s="58"/>
      <c r="H2" s="1"/>
      <c r="I2" s="54" t="s">
        <v>2</v>
      </c>
      <c r="J2" s="54" t="s">
        <v>3</v>
      </c>
      <c r="K2" s="54" t="s">
        <v>4</v>
      </c>
      <c r="L2" s="62" t="s">
        <v>6</v>
      </c>
      <c r="M2" s="63"/>
    </row>
    <row r="3" spans="1:13" ht="14.25" customHeight="1" thickBot="1" x14ac:dyDescent="0.3">
      <c r="A3" s="57"/>
      <c r="B3" s="57"/>
      <c r="C3" s="57"/>
      <c r="D3" s="15" t="s">
        <v>7</v>
      </c>
      <c r="E3" s="15" t="s">
        <v>8</v>
      </c>
      <c r="F3" s="15" t="s">
        <v>9</v>
      </c>
      <c r="G3" s="15" t="s">
        <v>10</v>
      </c>
      <c r="H3" s="2" t="s">
        <v>11</v>
      </c>
      <c r="I3" s="55"/>
      <c r="J3" s="55"/>
      <c r="K3" s="55"/>
      <c r="L3" s="5" t="s">
        <v>12</v>
      </c>
      <c r="M3" s="5" t="s">
        <v>13</v>
      </c>
    </row>
    <row r="4" spans="1:13" ht="16.5" thickBot="1" x14ac:dyDescent="0.3">
      <c r="A4" s="59" t="s">
        <v>14</v>
      </c>
      <c r="B4" s="17" t="s">
        <v>17</v>
      </c>
      <c r="C4" s="17" t="s">
        <v>15</v>
      </c>
      <c r="D4" s="18">
        <v>12</v>
      </c>
      <c r="E4" s="18">
        <v>5.5</v>
      </c>
      <c r="F4" s="18">
        <v>5.5</v>
      </c>
      <c r="G4" s="18">
        <v>7.5</v>
      </c>
      <c r="I4" s="61" t="s">
        <v>16</v>
      </c>
      <c r="J4" s="48" t="s">
        <v>17</v>
      </c>
      <c r="K4" s="48" t="s">
        <v>15</v>
      </c>
      <c r="L4" s="49">
        <v>85</v>
      </c>
      <c r="M4" s="49">
        <v>90</v>
      </c>
    </row>
    <row r="5" spans="1:13" ht="16.5" thickBot="1" x14ac:dyDescent="0.3">
      <c r="A5" s="60"/>
      <c r="B5" s="17" t="s">
        <v>19</v>
      </c>
      <c r="C5" s="17" t="s">
        <v>18</v>
      </c>
      <c r="D5" s="18">
        <v>12</v>
      </c>
      <c r="E5" s="18">
        <v>6</v>
      </c>
      <c r="F5" s="18" t="s">
        <v>67</v>
      </c>
      <c r="G5" s="18">
        <v>7</v>
      </c>
      <c r="I5" s="55"/>
      <c r="J5" s="48" t="s">
        <v>19</v>
      </c>
      <c r="K5" s="48" t="s">
        <v>20</v>
      </c>
      <c r="L5" s="49">
        <v>88</v>
      </c>
      <c r="M5" s="49">
        <v>90</v>
      </c>
    </row>
    <row r="6" spans="1:13" ht="16.5" thickBot="1" x14ac:dyDescent="0.3">
      <c r="A6" s="19" t="s">
        <v>21</v>
      </c>
      <c r="B6" s="20" t="s">
        <v>22</v>
      </c>
      <c r="C6" s="21" t="s">
        <v>23</v>
      </c>
      <c r="D6" s="18">
        <v>12</v>
      </c>
      <c r="E6" s="18">
        <v>5</v>
      </c>
      <c r="F6" s="18" t="s">
        <v>69</v>
      </c>
      <c r="G6" s="18">
        <v>7</v>
      </c>
      <c r="I6" s="61" t="s">
        <v>21</v>
      </c>
      <c r="J6" s="10" t="s">
        <v>24</v>
      </c>
      <c r="K6" s="10" t="s">
        <v>25</v>
      </c>
      <c r="L6" s="49">
        <v>88</v>
      </c>
      <c r="M6" s="49">
        <v>90</v>
      </c>
    </row>
    <row r="7" spans="1:13" ht="16.5" thickBot="1" x14ac:dyDescent="0.3">
      <c r="A7" s="22" t="s">
        <v>26</v>
      </c>
      <c r="B7" s="20" t="s">
        <v>28</v>
      </c>
      <c r="C7" s="21" t="s">
        <v>29</v>
      </c>
      <c r="D7" s="18" t="s">
        <v>70</v>
      </c>
      <c r="E7" s="18" t="s">
        <v>70</v>
      </c>
      <c r="F7" s="18" t="s">
        <v>70</v>
      </c>
      <c r="G7" s="23">
        <v>7</v>
      </c>
      <c r="I7" s="55"/>
      <c r="J7" s="10" t="s">
        <v>27</v>
      </c>
      <c r="K7" s="10" t="s">
        <v>23</v>
      </c>
      <c r="L7" s="49">
        <v>88</v>
      </c>
      <c r="M7" s="49">
        <v>93</v>
      </c>
    </row>
    <row r="8" spans="1:13" ht="16.5" thickBot="1" x14ac:dyDescent="0.3">
      <c r="A8" s="22" t="s">
        <v>30</v>
      </c>
      <c r="B8" s="21" t="s">
        <v>31</v>
      </c>
      <c r="C8" s="21" t="s">
        <v>32</v>
      </c>
      <c r="D8" s="18">
        <v>12</v>
      </c>
      <c r="E8" s="18">
        <v>6</v>
      </c>
      <c r="F8" s="18">
        <v>6</v>
      </c>
      <c r="G8" s="18">
        <v>8</v>
      </c>
      <c r="I8" s="8" t="s">
        <v>26</v>
      </c>
      <c r="J8" s="10" t="s">
        <v>28</v>
      </c>
      <c r="K8" s="10" t="s">
        <v>29</v>
      </c>
      <c r="L8" s="50">
        <v>85</v>
      </c>
      <c r="M8" s="50">
        <v>90</v>
      </c>
    </row>
    <row r="9" spans="1:13" ht="30.75" thickBot="1" x14ac:dyDescent="0.3">
      <c r="A9" s="19" t="s">
        <v>35</v>
      </c>
      <c r="B9" s="20" t="s">
        <v>36</v>
      </c>
      <c r="C9" s="21" t="s">
        <v>37</v>
      </c>
      <c r="D9" s="16">
        <v>10</v>
      </c>
      <c r="E9" s="16" t="s">
        <v>70</v>
      </c>
      <c r="F9" s="16" t="s">
        <v>70</v>
      </c>
      <c r="G9" s="16">
        <v>7</v>
      </c>
      <c r="I9" s="8" t="s">
        <v>26</v>
      </c>
      <c r="J9" s="10" t="s">
        <v>33</v>
      </c>
      <c r="K9" s="10" t="s">
        <v>34</v>
      </c>
      <c r="L9" s="50">
        <v>85</v>
      </c>
      <c r="M9" s="50" t="s">
        <v>70</v>
      </c>
    </row>
    <row r="10" spans="1:13" ht="16.5" thickBot="1" x14ac:dyDescent="0.3">
      <c r="A10" s="19" t="s">
        <v>38</v>
      </c>
      <c r="B10" s="20" t="s">
        <v>39</v>
      </c>
      <c r="C10" s="21" t="s">
        <v>40</v>
      </c>
      <c r="D10" s="18" t="s">
        <v>70</v>
      </c>
      <c r="E10" s="18" t="s">
        <v>70</v>
      </c>
      <c r="F10" s="18" t="s">
        <v>70</v>
      </c>
      <c r="G10" s="18">
        <v>6.5</v>
      </c>
      <c r="I10" s="3" t="s">
        <v>30</v>
      </c>
      <c r="J10" s="10" t="s">
        <v>31</v>
      </c>
      <c r="K10" s="10" t="s">
        <v>32</v>
      </c>
      <c r="L10" s="49">
        <v>85</v>
      </c>
      <c r="M10" s="49">
        <v>85</v>
      </c>
    </row>
    <row r="11" spans="1:13" ht="16.5" thickBot="1" x14ac:dyDescent="0.3">
      <c r="A11" s="19" t="s">
        <v>41</v>
      </c>
      <c r="B11" s="20" t="s">
        <v>42</v>
      </c>
      <c r="C11" s="21" t="s">
        <v>43</v>
      </c>
      <c r="D11" s="18">
        <v>12</v>
      </c>
      <c r="E11" s="18" t="s">
        <v>70</v>
      </c>
      <c r="F11" s="18">
        <v>6</v>
      </c>
      <c r="G11" s="18">
        <v>7</v>
      </c>
      <c r="I11" s="3" t="s">
        <v>38</v>
      </c>
      <c r="J11" s="9" t="s">
        <v>39</v>
      </c>
      <c r="K11" s="10" t="s">
        <v>40</v>
      </c>
      <c r="L11" s="49">
        <v>90</v>
      </c>
      <c r="M11" s="49">
        <v>90</v>
      </c>
    </row>
    <row r="12" spans="1:13" ht="16.5" thickBot="1" x14ac:dyDescent="0.3">
      <c r="A12" s="19" t="s">
        <v>44</v>
      </c>
      <c r="B12" s="20" t="s">
        <v>45</v>
      </c>
      <c r="C12" s="21" t="s">
        <v>46</v>
      </c>
      <c r="D12" s="18" t="s">
        <v>70</v>
      </c>
      <c r="E12" s="18" t="s">
        <v>70</v>
      </c>
      <c r="F12" s="18" t="s">
        <v>70</v>
      </c>
      <c r="G12" s="18">
        <v>7</v>
      </c>
      <c r="I12" s="4" t="s">
        <v>41</v>
      </c>
      <c r="J12" s="9" t="s">
        <v>42</v>
      </c>
      <c r="K12" s="10" t="s">
        <v>43</v>
      </c>
      <c r="L12" s="49">
        <v>90</v>
      </c>
      <c r="M12" s="49">
        <v>90</v>
      </c>
    </row>
    <row r="13" spans="1:13" ht="16.5" thickBot="1" x14ac:dyDescent="0.3">
      <c r="A13" s="22" t="s">
        <v>47</v>
      </c>
      <c r="B13" s="21" t="s">
        <v>48</v>
      </c>
      <c r="C13" s="21" t="s">
        <v>49</v>
      </c>
      <c r="D13" s="18">
        <v>12</v>
      </c>
      <c r="E13" s="18" t="s">
        <v>70</v>
      </c>
      <c r="F13" s="18" t="s">
        <v>70</v>
      </c>
      <c r="G13" s="18">
        <v>8</v>
      </c>
      <c r="I13" s="4" t="s">
        <v>44</v>
      </c>
      <c r="J13" s="9" t="s">
        <v>45</v>
      </c>
      <c r="K13" s="10" t="s">
        <v>46</v>
      </c>
      <c r="L13" s="49">
        <v>85</v>
      </c>
      <c r="M13" s="49">
        <v>90</v>
      </c>
    </row>
    <row r="14" spans="1:13" ht="16.5" thickBot="1" x14ac:dyDescent="0.3">
      <c r="A14" s="22" t="s">
        <v>47</v>
      </c>
      <c r="B14" s="20" t="s">
        <v>50</v>
      </c>
      <c r="C14" s="21" t="s">
        <v>51</v>
      </c>
      <c r="D14" s="18">
        <v>10</v>
      </c>
      <c r="E14" s="18" t="s">
        <v>70</v>
      </c>
      <c r="F14" s="18">
        <v>5</v>
      </c>
      <c r="G14" s="18">
        <v>7</v>
      </c>
      <c r="I14" s="61" t="s">
        <v>52</v>
      </c>
      <c r="J14" s="10" t="s">
        <v>48</v>
      </c>
      <c r="K14" s="10" t="s">
        <v>49</v>
      </c>
      <c r="L14" s="49">
        <v>85</v>
      </c>
      <c r="M14" s="49">
        <v>88</v>
      </c>
    </row>
    <row r="15" spans="1:13" ht="16.5" thickBot="1" x14ac:dyDescent="0.3">
      <c r="A15" s="22" t="s">
        <v>53</v>
      </c>
      <c r="B15" s="20" t="s">
        <v>54</v>
      </c>
      <c r="C15" s="21" t="s">
        <v>55</v>
      </c>
      <c r="D15" s="18">
        <v>13</v>
      </c>
      <c r="E15" s="18">
        <v>6.5</v>
      </c>
      <c r="F15" s="18">
        <v>6</v>
      </c>
      <c r="G15" s="18">
        <v>7</v>
      </c>
      <c r="I15" s="61"/>
      <c r="J15" s="9" t="s">
        <v>50</v>
      </c>
      <c r="K15" s="10" t="s">
        <v>51</v>
      </c>
      <c r="L15" s="49">
        <v>85</v>
      </c>
      <c r="M15" s="49" t="s">
        <v>70</v>
      </c>
    </row>
    <row r="16" spans="1:13" ht="16.5" thickBot="1" x14ac:dyDescent="0.3">
      <c r="A16" s="19" t="s">
        <v>56</v>
      </c>
      <c r="B16" s="21" t="s">
        <v>68</v>
      </c>
      <c r="C16" s="21" t="s">
        <v>58</v>
      </c>
      <c r="D16" s="18">
        <v>11</v>
      </c>
      <c r="E16" s="18" t="s">
        <v>70</v>
      </c>
      <c r="F16" s="18">
        <v>4</v>
      </c>
      <c r="G16" s="18">
        <v>6</v>
      </c>
      <c r="I16" s="3" t="s">
        <v>53</v>
      </c>
      <c r="J16" s="10" t="s">
        <v>54</v>
      </c>
      <c r="K16" s="10" t="s">
        <v>55</v>
      </c>
      <c r="L16" s="49">
        <v>85</v>
      </c>
      <c r="M16" s="49">
        <v>88</v>
      </c>
    </row>
    <row r="17" spans="1:13" ht="16.5" thickBot="1" x14ac:dyDescent="0.3">
      <c r="A17" s="24" t="s">
        <v>71</v>
      </c>
      <c r="B17" s="20" t="s">
        <v>62</v>
      </c>
      <c r="C17" s="21" t="s">
        <v>63</v>
      </c>
      <c r="D17" s="16" t="s">
        <v>70</v>
      </c>
      <c r="E17" s="16">
        <v>4</v>
      </c>
      <c r="F17" s="16" t="s">
        <v>70</v>
      </c>
      <c r="G17" s="16" t="s">
        <v>70</v>
      </c>
      <c r="I17" s="3" t="s">
        <v>56</v>
      </c>
      <c r="J17" s="10" t="s">
        <v>57</v>
      </c>
      <c r="K17" s="10" t="s">
        <v>58</v>
      </c>
      <c r="L17" s="49">
        <v>85</v>
      </c>
      <c r="M17" s="49">
        <v>88</v>
      </c>
    </row>
    <row r="18" spans="1:13" ht="14.25" customHeight="1" thickBot="1" x14ac:dyDescent="0.3">
      <c r="A18" s="11"/>
      <c r="B18" s="12"/>
      <c r="C18" s="26" t="s">
        <v>72</v>
      </c>
      <c r="D18" s="29">
        <f>MIN(D4:D17)</f>
        <v>10</v>
      </c>
      <c r="E18" s="29">
        <f t="shared" ref="E18:G18" si="0">MIN(E4:E17)</f>
        <v>4</v>
      </c>
      <c r="F18" s="29">
        <f t="shared" si="0"/>
        <v>4</v>
      </c>
      <c r="G18" s="29">
        <f t="shared" si="0"/>
        <v>6</v>
      </c>
      <c r="H18" s="14"/>
      <c r="I18" s="3" t="s">
        <v>59</v>
      </c>
      <c r="J18" s="10" t="s">
        <v>60</v>
      </c>
      <c r="K18" s="10" t="s">
        <v>61</v>
      </c>
      <c r="L18" s="49">
        <v>79</v>
      </c>
      <c r="M18" s="49">
        <v>79</v>
      </c>
    </row>
    <row r="19" spans="1:13" ht="13.5" customHeight="1" thickBot="1" x14ac:dyDescent="0.3">
      <c r="C19" s="26" t="s">
        <v>73</v>
      </c>
      <c r="D19" s="27">
        <f>MAX(D4:D17)</f>
        <v>13</v>
      </c>
      <c r="E19" s="27">
        <f t="shared" ref="E19:G19" si="1">MAX(E4:E17)</f>
        <v>6.5</v>
      </c>
      <c r="F19" s="27">
        <f t="shared" si="1"/>
        <v>6</v>
      </c>
      <c r="G19" s="27">
        <f t="shared" si="1"/>
        <v>8</v>
      </c>
      <c r="H19" s="14"/>
      <c r="I19" s="3" t="s">
        <v>64</v>
      </c>
      <c r="J19" s="10" t="s">
        <v>65</v>
      </c>
      <c r="K19" s="10" t="s">
        <v>66</v>
      </c>
      <c r="L19" s="49">
        <v>88</v>
      </c>
      <c r="M19" s="49">
        <v>90</v>
      </c>
    </row>
    <row r="20" spans="1:13" ht="15.75" thickBot="1" x14ac:dyDescent="0.3">
      <c r="C20" s="26" t="s">
        <v>74</v>
      </c>
      <c r="D20" s="27">
        <f>D19-D18</f>
        <v>3</v>
      </c>
      <c r="E20" s="27">
        <f t="shared" ref="E20:G20" si="2">E19-E18</f>
        <v>2.5</v>
      </c>
      <c r="F20" s="27">
        <f t="shared" si="2"/>
        <v>2</v>
      </c>
      <c r="G20" s="27">
        <f t="shared" si="2"/>
        <v>2</v>
      </c>
      <c r="K20" s="26" t="s">
        <v>72</v>
      </c>
      <c r="L20" s="27">
        <f>MIN(L4:L19)</f>
        <v>79</v>
      </c>
      <c r="M20" s="27">
        <f>MIN(M4:M19)</f>
        <v>79</v>
      </c>
    </row>
    <row r="21" spans="1:13" ht="15.75" thickBot="1" x14ac:dyDescent="0.3">
      <c r="C21" s="26" t="s">
        <v>75</v>
      </c>
      <c r="D21" s="27">
        <f>AVERAGE(D4:D17)</f>
        <v>11.6</v>
      </c>
      <c r="E21" s="27">
        <f t="shared" ref="E21:G21" si="3">AVERAGE(E4:E17)</f>
        <v>5.5</v>
      </c>
      <c r="F21" s="27">
        <f t="shared" si="3"/>
        <v>5.416666666666667</v>
      </c>
      <c r="G21" s="27">
        <f t="shared" si="3"/>
        <v>7.0769230769230766</v>
      </c>
      <c r="K21" s="26" t="s">
        <v>73</v>
      </c>
      <c r="L21" s="27">
        <f>MAX(L4:L19)</f>
        <v>90</v>
      </c>
      <c r="M21" s="27">
        <f>MAX(M4:M19)</f>
        <v>93</v>
      </c>
    </row>
    <row r="22" spans="1:13" ht="15.75" thickBot="1" x14ac:dyDescent="0.3">
      <c r="C22" s="26" t="s">
        <v>76</v>
      </c>
      <c r="D22" s="28">
        <f>((D19/D18)-1)*1</f>
        <v>0.30000000000000004</v>
      </c>
      <c r="E22" s="28">
        <f t="shared" ref="E22:G22" si="4">((E19/E18)-1)*1</f>
        <v>0.625</v>
      </c>
      <c r="F22" s="28">
        <f t="shared" si="4"/>
        <v>0.5</v>
      </c>
      <c r="G22" s="28">
        <f t="shared" si="4"/>
        <v>0.33333333333333326</v>
      </c>
      <c r="K22" s="26" t="s">
        <v>74</v>
      </c>
      <c r="L22" s="27">
        <f>L21-L20</f>
        <v>11</v>
      </c>
      <c r="M22" s="27">
        <f>M21-M20</f>
        <v>14</v>
      </c>
    </row>
    <row r="23" spans="1:13" ht="15.75" thickBot="1" x14ac:dyDescent="0.3">
      <c r="K23" s="26" t="s">
        <v>75</v>
      </c>
      <c r="L23" s="27">
        <f>AVERAGE(L4:L19)</f>
        <v>86</v>
      </c>
      <c r="M23" s="27">
        <f>AVERAGE(M4:M19)</f>
        <v>88.642857142857139</v>
      </c>
    </row>
    <row r="24" spans="1:13" ht="14.25" customHeight="1" thickBot="1" x14ac:dyDescent="0.3">
      <c r="K24" s="26" t="s">
        <v>76</v>
      </c>
      <c r="L24" s="28">
        <f>((L21/L20)-1)*1</f>
        <v>0.139240506329114</v>
      </c>
      <c r="M24" s="28">
        <f>((M21/M20)-1)*1</f>
        <v>0.17721518987341778</v>
      </c>
    </row>
    <row r="25" spans="1:13" ht="14.25" customHeight="1" x14ac:dyDescent="0.25"/>
    <row r="26" spans="1:13" ht="14.25" customHeight="1" x14ac:dyDescent="0.25"/>
    <row r="27" spans="1:13" ht="14.25" customHeight="1" x14ac:dyDescent="0.25"/>
    <row r="28" spans="1:13" ht="14.25" customHeight="1" x14ac:dyDescent="0.25"/>
    <row r="29" spans="1:13" ht="14.25" customHeight="1" x14ac:dyDescent="0.25"/>
    <row r="30" spans="1:13" ht="14.25" customHeight="1" x14ac:dyDescent="0.25"/>
    <row r="31" spans="1:13" ht="14.25" customHeight="1" x14ac:dyDescent="0.25"/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</sheetData>
  <mergeCells count="14">
    <mergeCell ref="A4:A5"/>
    <mergeCell ref="I14:I15"/>
    <mergeCell ref="L2:M2"/>
    <mergeCell ref="I6:I7"/>
    <mergeCell ref="I4:I5"/>
    <mergeCell ref="J2:J3"/>
    <mergeCell ref="I2:I3"/>
    <mergeCell ref="I1:M1"/>
    <mergeCell ref="K2:K3"/>
    <mergeCell ref="A2:A3"/>
    <mergeCell ref="B2:B3"/>
    <mergeCell ref="A1:G1"/>
    <mergeCell ref="C2:C3"/>
    <mergeCell ref="D2:G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3"/>
  <sheetViews>
    <sheetView workbookViewId="0">
      <selection activeCell="B4" sqref="B4:D9"/>
    </sheetView>
  </sheetViews>
  <sheetFormatPr defaultRowHeight="15" x14ac:dyDescent="0.25"/>
  <cols>
    <col min="3" max="3" width="39.42578125" bestFit="1" customWidth="1"/>
    <col min="4" max="4" width="41.7109375" bestFit="1" customWidth="1"/>
    <col min="14" max="14" width="18" bestFit="1" customWidth="1"/>
  </cols>
  <sheetData>
    <row r="3" spans="1:15" ht="15.75" thickBot="1" x14ac:dyDescent="0.3"/>
    <row r="4" spans="1:15" ht="15.75" thickBot="1" x14ac:dyDescent="0.3">
      <c r="A4" s="13"/>
      <c r="B4" s="43" t="s">
        <v>93</v>
      </c>
      <c r="C4" s="31" t="s">
        <v>91</v>
      </c>
      <c r="D4" s="44" t="s">
        <v>90</v>
      </c>
    </row>
    <row r="5" spans="1:15" ht="15.75" thickBot="1" x14ac:dyDescent="0.3">
      <c r="A5" s="13"/>
      <c r="B5" s="41">
        <v>79</v>
      </c>
      <c r="C5" s="40">
        <v>1</v>
      </c>
      <c r="D5" s="42">
        <f>(C5/C$9)*1</f>
        <v>6.25E-2</v>
      </c>
    </row>
    <row r="6" spans="1:15" ht="15.75" thickBot="1" x14ac:dyDescent="0.3">
      <c r="A6" s="13"/>
      <c r="B6" s="41">
        <v>85</v>
      </c>
      <c r="C6" s="40">
        <v>9</v>
      </c>
      <c r="D6" s="42">
        <f t="shared" ref="D6:D8" si="0">(C6/C$9)*1</f>
        <v>0.5625</v>
      </c>
    </row>
    <row r="7" spans="1:15" ht="15.75" thickBot="1" x14ac:dyDescent="0.3">
      <c r="A7" s="13"/>
      <c r="B7" s="41">
        <v>88</v>
      </c>
      <c r="C7" s="40">
        <v>4</v>
      </c>
      <c r="D7" s="42">
        <f t="shared" si="0"/>
        <v>0.25</v>
      </c>
      <c r="I7" s="25" t="s">
        <v>85</v>
      </c>
      <c r="J7" s="25" t="s">
        <v>86</v>
      </c>
    </row>
    <row r="8" spans="1:15" ht="15.75" thickBot="1" x14ac:dyDescent="0.3">
      <c r="A8" s="13"/>
      <c r="B8" s="41">
        <v>90</v>
      </c>
      <c r="C8" s="40">
        <v>2</v>
      </c>
      <c r="D8" s="42">
        <f t="shared" si="0"/>
        <v>0.125</v>
      </c>
      <c r="I8" s="6">
        <v>85</v>
      </c>
      <c r="J8">
        <v>1</v>
      </c>
      <c r="N8" s="38" t="s">
        <v>88</v>
      </c>
      <c r="O8" t="s">
        <v>87</v>
      </c>
    </row>
    <row r="9" spans="1:15" ht="15.75" thickBot="1" x14ac:dyDescent="0.3">
      <c r="A9" s="13"/>
      <c r="B9" s="45" t="s">
        <v>92</v>
      </c>
      <c r="C9" s="46">
        <v>16</v>
      </c>
      <c r="D9" s="47">
        <f>SUM(D5:D8)</f>
        <v>1</v>
      </c>
      <c r="I9" s="6">
        <v>88</v>
      </c>
      <c r="J9">
        <v>1</v>
      </c>
      <c r="N9" s="39">
        <v>79</v>
      </c>
      <c r="O9" s="37">
        <v>1</v>
      </c>
    </row>
    <row r="10" spans="1:15" ht="15.75" thickBot="1" x14ac:dyDescent="0.3">
      <c r="A10" s="13"/>
      <c r="D10" s="13"/>
      <c r="I10" s="6">
        <v>88</v>
      </c>
      <c r="J10">
        <v>1</v>
      </c>
      <c r="N10" s="39">
        <v>85</v>
      </c>
      <c r="O10" s="37">
        <v>9</v>
      </c>
    </row>
    <row r="11" spans="1:15" ht="15.75" thickBot="1" x14ac:dyDescent="0.3">
      <c r="I11" s="6">
        <v>88</v>
      </c>
      <c r="J11">
        <v>1</v>
      </c>
      <c r="N11" s="39">
        <v>88</v>
      </c>
      <c r="O11" s="37">
        <v>4</v>
      </c>
    </row>
    <row r="12" spans="1:15" ht="15.75" thickBot="1" x14ac:dyDescent="0.3">
      <c r="I12" s="7">
        <v>85</v>
      </c>
      <c r="J12">
        <v>1</v>
      </c>
      <c r="N12" s="39">
        <v>90</v>
      </c>
      <c r="O12" s="37">
        <v>2</v>
      </c>
    </row>
    <row r="13" spans="1:15" ht="15.75" thickBot="1" x14ac:dyDescent="0.3">
      <c r="D13" s="13"/>
      <c r="I13" s="7">
        <v>85</v>
      </c>
      <c r="J13">
        <v>1</v>
      </c>
      <c r="N13" s="39" t="s">
        <v>89</v>
      </c>
      <c r="O13" s="37">
        <v>16</v>
      </c>
    </row>
    <row r="14" spans="1:15" ht="15.75" thickBot="1" x14ac:dyDescent="0.3">
      <c r="I14" s="6">
        <v>85</v>
      </c>
      <c r="J14">
        <v>1</v>
      </c>
    </row>
    <row r="15" spans="1:15" ht="15.75" thickBot="1" x14ac:dyDescent="0.3">
      <c r="I15" s="6">
        <v>90</v>
      </c>
      <c r="J15">
        <v>1</v>
      </c>
    </row>
    <row r="16" spans="1:15" ht="15.75" thickBot="1" x14ac:dyDescent="0.3">
      <c r="I16" s="6">
        <v>90</v>
      </c>
      <c r="J16">
        <v>1</v>
      </c>
    </row>
    <row r="17" spans="9:10" ht="15.75" thickBot="1" x14ac:dyDescent="0.3">
      <c r="I17" s="6">
        <v>85</v>
      </c>
      <c r="J17">
        <v>1</v>
      </c>
    </row>
    <row r="18" spans="9:10" ht="15.75" thickBot="1" x14ac:dyDescent="0.3">
      <c r="I18" s="6">
        <v>85</v>
      </c>
      <c r="J18">
        <v>1</v>
      </c>
    </row>
    <row r="19" spans="9:10" ht="15.75" thickBot="1" x14ac:dyDescent="0.3">
      <c r="I19" s="6">
        <v>85</v>
      </c>
      <c r="J19">
        <v>1</v>
      </c>
    </row>
    <row r="20" spans="9:10" ht="15.75" thickBot="1" x14ac:dyDescent="0.3">
      <c r="I20" s="6">
        <v>85</v>
      </c>
      <c r="J20">
        <v>1</v>
      </c>
    </row>
    <row r="21" spans="9:10" ht="15.75" thickBot="1" x14ac:dyDescent="0.3">
      <c r="I21" s="6">
        <v>85</v>
      </c>
      <c r="J21">
        <v>1</v>
      </c>
    </row>
    <row r="22" spans="9:10" ht="15.75" thickBot="1" x14ac:dyDescent="0.3">
      <c r="I22" s="6">
        <v>79</v>
      </c>
      <c r="J22">
        <v>1</v>
      </c>
    </row>
    <row r="23" spans="9:10" ht="15.75" thickBot="1" x14ac:dyDescent="0.3">
      <c r="I23" s="6">
        <v>88</v>
      </c>
      <c r="J23">
        <v>1</v>
      </c>
    </row>
  </sheetData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X14"/>
  <sheetViews>
    <sheetView topLeftCell="K1" zoomScaleNormal="100" workbookViewId="0">
      <selection activeCell="L27" sqref="L27:M35"/>
    </sheetView>
  </sheetViews>
  <sheetFormatPr defaultRowHeight="15" x14ac:dyDescent="0.25"/>
  <cols>
    <col min="6" max="6" width="8.140625" bestFit="1" customWidth="1"/>
    <col min="8" max="8" width="15.28515625" bestFit="1" customWidth="1"/>
    <col min="9" max="9" width="10.140625" bestFit="1" customWidth="1"/>
    <col min="14" max="14" width="16.42578125" bestFit="1" customWidth="1"/>
    <col min="17" max="17" width="12.28515625" bestFit="1" customWidth="1"/>
    <col min="18" max="18" width="8.7109375" bestFit="1" customWidth="1"/>
    <col min="20" max="20" width="12.7109375" bestFit="1" customWidth="1"/>
    <col min="21" max="21" width="17" bestFit="1" customWidth="1"/>
    <col min="22" max="22" width="34" customWidth="1"/>
    <col min="23" max="23" width="29.7109375" bestFit="1" customWidth="1"/>
    <col min="24" max="24" width="11.28515625" bestFit="1" customWidth="1"/>
  </cols>
  <sheetData>
    <row r="6" spans="6:24" ht="15.75" thickBot="1" x14ac:dyDescent="0.3"/>
    <row r="7" spans="6:24" ht="16.5" thickBot="1" x14ac:dyDescent="0.3">
      <c r="F7" s="15" t="s">
        <v>7</v>
      </c>
      <c r="G7" s="15" t="s">
        <v>8</v>
      </c>
      <c r="H7" s="15" t="s">
        <v>9</v>
      </c>
      <c r="I7" s="15" t="s">
        <v>10</v>
      </c>
    </row>
    <row r="8" spans="6:24" ht="15.75" thickBot="1" x14ac:dyDescent="0.3">
      <c r="F8" s="6">
        <v>11.6</v>
      </c>
      <c r="G8" s="6">
        <v>5.5</v>
      </c>
      <c r="H8" s="6">
        <v>5.416666666666667</v>
      </c>
      <c r="I8" s="6">
        <v>7.0769230769230766</v>
      </c>
    </row>
    <row r="9" spans="6:24" ht="15.75" thickBot="1" x14ac:dyDescent="0.3">
      <c r="N9" s="31" t="s">
        <v>79</v>
      </c>
      <c r="O9" s="31" t="s">
        <v>77</v>
      </c>
      <c r="P9" s="31" t="s">
        <v>8</v>
      </c>
      <c r="Q9" s="31" t="s">
        <v>9</v>
      </c>
      <c r="R9" s="31" t="s">
        <v>78</v>
      </c>
      <c r="T9" s="33" t="s">
        <v>80</v>
      </c>
      <c r="U9" s="33" t="s">
        <v>2</v>
      </c>
      <c r="V9" s="33" t="s">
        <v>81</v>
      </c>
      <c r="W9" s="33" t="s">
        <v>4</v>
      </c>
      <c r="X9" s="33" t="s">
        <v>82</v>
      </c>
    </row>
    <row r="10" spans="6:24" ht="30.75" thickBot="1" x14ac:dyDescent="0.3">
      <c r="N10" s="30" t="s">
        <v>72</v>
      </c>
      <c r="O10" s="27">
        <v>10</v>
      </c>
      <c r="P10" s="27">
        <v>4</v>
      </c>
      <c r="Q10" s="27">
        <v>4</v>
      </c>
      <c r="R10" s="27">
        <v>6</v>
      </c>
      <c r="T10" s="64" t="s">
        <v>77</v>
      </c>
      <c r="U10" s="19" t="s">
        <v>35</v>
      </c>
      <c r="V10" s="20" t="s">
        <v>36</v>
      </c>
      <c r="W10" s="21" t="s">
        <v>37</v>
      </c>
      <c r="X10" s="65">
        <v>10</v>
      </c>
    </row>
    <row r="11" spans="6:24" ht="16.5" thickBot="1" x14ac:dyDescent="0.3">
      <c r="N11" s="30" t="s">
        <v>73</v>
      </c>
      <c r="O11" s="27">
        <v>13</v>
      </c>
      <c r="P11" s="27">
        <v>6.5</v>
      </c>
      <c r="Q11" s="27">
        <v>6</v>
      </c>
      <c r="R11" s="27">
        <v>8</v>
      </c>
      <c r="T11" s="64"/>
      <c r="U11" s="19" t="s">
        <v>47</v>
      </c>
      <c r="V11" s="21" t="s">
        <v>50</v>
      </c>
      <c r="W11" s="21" t="s">
        <v>51</v>
      </c>
      <c r="X11" s="65"/>
    </row>
    <row r="12" spans="6:24" ht="15.75" thickBot="1" x14ac:dyDescent="0.3">
      <c r="N12" s="30" t="s">
        <v>74</v>
      </c>
      <c r="O12" s="27">
        <v>3</v>
      </c>
      <c r="P12" s="27">
        <v>2.5</v>
      </c>
      <c r="Q12" s="27">
        <v>2</v>
      </c>
      <c r="R12" s="27">
        <v>2</v>
      </c>
      <c r="T12" s="34" t="s">
        <v>8</v>
      </c>
      <c r="U12" s="34" t="s">
        <v>83</v>
      </c>
      <c r="V12" s="20" t="s">
        <v>62</v>
      </c>
      <c r="W12" s="21" t="s">
        <v>63</v>
      </c>
      <c r="X12" s="32">
        <v>4</v>
      </c>
    </row>
    <row r="13" spans="6:24" ht="16.5" thickBot="1" x14ac:dyDescent="0.3">
      <c r="N13" s="30" t="s">
        <v>75</v>
      </c>
      <c r="O13" s="27">
        <v>11.6</v>
      </c>
      <c r="P13" s="27">
        <v>5.5</v>
      </c>
      <c r="Q13" s="27">
        <v>5.416666666666667</v>
      </c>
      <c r="R13" s="27">
        <v>7.0769230769230766</v>
      </c>
      <c r="T13" s="34" t="s">
        <v>84</v>
      </c>
      <c r="U13" s="19" t="s">
        <v>56</v>
      </c>
      <c r="V13" s="21" t="s">
        <v>68</v>
      </c>
      <c r="W13" s="21" t="s">
        <v>58</v>
      </c>
      <c r="X13" s="32">
        <v>4</v>
      </c>
    </row>
    <row r="14" spans="6:24" ht="16.5" thickBot="1" x14ac:dyDescent="0.3">
      <c r="N14" s="30" t="s">
        <v>76</v>
      </c>
      <c r="O14" s="28">
        <v>0.30000000000000004</v>
      </c>
      <c r="P14" s="28">
        <v>0.625</v>
      </c>
      <c r="Q14" s="28">
        <v>0.5</v>
      </c>
      <c r="R14" s="28">
        <v>0.33333333333333326</v>
      </c>
      <c r="T14" s="35" t="s">
        <v>78</v>
      </c>
      <c r="U14" s="19" t="s">
        <v>56</v>
      </c>
      <c r="V14" s="21" t="s">
        <v>68</v>
      </c>
      <c r="W14" s="21" t="s">
        <v>58</v>
      </c>
      <c r="X14" s="36">
        <v>6</v>
      </c>
    </row>
  </sheetData>
  <mergeCells count="2">
    <mergeCell ref="T10:T11"/>
    <mergeCell ref="X10:X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Água </vt:lpstr>
      <vt:lpstr>Planilha3</vt:lpstr>
      <vt:lpstr>análise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peixoto</dc:creator>
  <cp:lastModifiedBy>geova</cp:lastModifiedBy>
  <dcterms:created xsi:type="dcterms:W3CDTF">2020-10-19T15:56:00Z</dcterms:created>
  <dcterms:modified xsi:type="dcterms:W3CDTF">2021-05-20T17:33:25Z</dcterms:modified>
</cp:coreProperties>
</file>